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ran.AD\Desktop\Lauren Young Port\"/>
    </mc:Choice>
  </mc:AlternateContent>
  <bookViews>
    <workbookView xWindow="0" yWindow="0" windowWidth="28800" windowHeight="12435"/>
  </bookViews>
  <sheets>
    <sheet name="Nitrogen Budget Data" sheetId="1" r:id="rId1"/>
  </sheets>
  <definedNames>
    <definedName name="_xlnm._FilterDatabase" localSheetId="0" hidden="1">'Nitrogen Budget Data'!$A$2:$W$62</definedName>
    <definedName name="Z_9FADF812_483D_4688_BFC0_3FF8AE772412_.wvu.FilterData" localSheetId="0" hidden="1">'Nitrogen Budget Data'!$A$2:$O$62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1" l="1"/>
  <c r="V42" i="1" s="1"/>
  <c r="U40" i="1"/>
  <c r="V40" i="1" s="1"/>
  <c r="U38" i="1"/>
  <c r="V38" i="1" s="1"/>
  <c r="U36" i="1"/>
  <c r="V36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5" i="1"/>
  <c r="V25" i="1" s="1"/>
  <c r="U22" i="1"/>
  <c r="V22" i="1" s="1"/>
  <c r="U20" i="1"/>
  <c r="V20" i="1" s="1"/>
  <c r="U19" i="1"/>
  <c r="V19" i="1" s="1"/>
  <c r="U17" i="1"/>
  <c r="V17" i="1" s="1"/>
  <c r="U15" i="1"/>
  <c r="V15" i="1" s="1"/>
  <c r="U14" i="1"/>
  <c r="V14" i="1" s="1"/>
  <c r="U12" i="1"/>
  <c r="V12" i="1" s="1"/>
  <c r="U11" i="1"/>
  <c r="V11" i="1" s="1"/>
  <c r="U10" i="1"/>
  <c r="V10" i="1" s="1"/>
  <c r="U8" i="1"/>
  <c r="V8" i="1" s="1"/>
  <c r="U6" i="1"/>
  <c r="V6" i="1" s="1"/>
  <c r="U4" i="1"/>
  <c r="V4" i="1" s="1"/>
</calcChain>
</file>

<file path=xl/comments1.xml><?xml version="1.0" encoding="utf-8"?>
<comments xmlns="http://schemas.openxmlformats.org/spreadsheetml/2006/main">
  <authors>
    <author>Port, Lauren</author>
  </authors>
  <commentList>
    <comment ref="P2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Tai and I aren't quite sure how to handle soil water. Calculate inches and them sum through the profile? Liters? Idk. Let's check, but right now I think we should prioritize Nitrogen in the system over water. </t>
        </r>
      </text>
    </comment>
    <comment ref="S2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Fertilizer N added. </t>
        </r>
      </text>
    </comment>
    <comment ref="T2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You can choose how to handle this one. I am waiting on organic matter data, but will probably have an additional column for raw %OM, and then use this column to calculate mineralization based on the nutrient management guide. </t>
        </r>
      </text>
    </comment>
    <comment ref="V2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I'm not sure that my calculations are right for total plant N… 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NH4 in top foot + NO3 in top 4'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fertilizing date is noted as 5/22/12. Please confirm that fertility took place in crop, and expand if there were N additions during the proceeding fallow period.</t>
        </r>
      </text>
    </comment>
  </commentList>
</comments>
</file>

<file path=xl/sharedStrings.xml><?xml version="1.0" encoding="utf-8"?>
<sst xmlns="http://schemas.openxmlformats.org/spreadsheetml/2006/main" count="185" uniqueCount="37">
  <si>
    <t>water</t>
  </si>
  <si>
    <t>n supply</t>
  </si>
  <si>
    <t>n removal</t>
  </si>
  <si>
    <t>research_site</t>
  </si>
  <si>
    <t>trial_id</t>
  </si>
  <si>
    <t>year</t>
  </si>
  <si>
    <t>treatment</t>
  </si>
  <si>
    <t>rep</t>
  </si>
  <si>
    <t>Plot</t>
  </si>
  <si>
    <t>Crop</t>
  </si>
  <si>
    <t>hvst_date</t>
  </si>
  <si>
    <t>HI</t>
  </si>
  <si>
    <t>spike_m_row</t>
  </si>
  <si>
    <t>grain_yield_kgha</t>
  </si>
  <si>
    <t>grain_c_gkg</t>
  </si>
  <si>
    <t>grain_n_gkg</t>
  </si>
  <si>
    <t>straw_c_gkg</t>
  </si>
  <si>
    <t>straw_n_gkg</t>
  </si>
  <si>
    <t>preplant soil water to 4'</t>
  </si>
  <si>
    <t xml:space="preserve">postharvest soil water to 4' </t>
  </si>
  <si>
    <t>N added (kg/ha)</t>
  </si>
  <si>
    <t>N mineralization (as Koenig fert guide describes)</t>
  </si>
  <si>
    <t>n removed in grain kgha</t>
  </si>
  <si>
    <t>total plant N kgha</t>
  </si>
  <si>
    <t>.</t>
  </si>
  <si>
    <t>2015postharvest soil N to 4' (kg/ha)</t>
  </si>
  <si>
    <t xml:space="preserve">preplant soil N to 4' (kg/ha) from fall 2014 data for WW, trit, spring 2015 for spring crops. </t>
  </si>
  <si>
    <t>Ritzville</t>
  </si>
  <si>
    <t>7a</t>
  </si>
  <si>
    <t>WTE</t>
  </si>
  <si>
    <t>7b</t>
  </si>
  <si>
    <t>WTL</t>
  </si>
  <si>
    <t>CSWSW</t>
  </si>
  <si>
    <t>SB</t>
  </si>
  <si>
    <t>WW</t>
  </si>
  <si>
    <t>SW</t>
  </si>
  <si>
    <t>CRRitzville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</si>
</sst>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 applyBorder="1"/>
    <xf numFmtId="164" fontId="0" fillId="0" borderId="0" xfId="0" applyNumberFormat="1"/>
    <xf numFmtId="0" fontId="0" fillId="0" borderId="0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3"/>
  <sheetViews>
    <sheetView tabSelected="1" topLeftCell="A16" zoomScale="90" zoomScaleNormal="170" workbookViewId="0">
      <selection activeCell="L32" sqref="L32"/>
    </sheetView>
  </sheetViews>
  <sheetFormatPr defaultRowHeight="15" x14ac:dyDescent="0.25"/>
  <cols>
    <col min="1" max="1" width="11.42578125" style="1" customWidth="1"/>
    <col min="2" max="2" width="11.28515625" style="1" customWidth="1"/>
    <col min="3" max="3" width="9.140625" style="1"/>
    <col min="4" max="4" width="16.5703125" style="1" customWidth="1"/>
    <col min="5" max="5" width="10.42578125" style="1" customWidth="1"/>
    <col min="6" max="6" width="9.140625" style="1"/>
    <col min="7" max="7" width="11.42578125" style="2" customWidth="1"/>
    <col min="8" max="8" width="11.85546875" style="3" customWidth="1"/>
    <col min="9" max="9" width="11.85546875" style="4" customWidth="1"/>
    <col min="10" max="10" width="11.28515625" style="2" customWidth="1"/>
    <col min="11" max="11" width="19.7109375" customWidth="1"/>
    <col min="12" max="12" width="15.42578125" style="5" customWidth="1"/>
    <col min="13" max="13" width="10.42578125" style="5" customWidth="1"/>
    <col min="14" max="14" width="11.7109375" style="5" customWidth="1"/>
    <col min="15" max="15" width="12" style="5" customWidth="1"/>
    <col min="16" max="16" width="12.28515625" style="16" customWidth="1"/>
    <col min="17" max="17" width="15.5703125" style="16" customWidth="1"/>
    <col min="18" max="18" width="16.5703125" style="18" customWidth="1"/>
    <col min="19" max="19" width="16.42578125" style="18" customWidth="1"/>
    <col min="20" max="20" width="13.85546875" style="18" customWidth="1"/>
    <col min="21" max="22" width="9.140625" style="19"/>
    <col min="23" max="23" width="11.7109375" customWidth="1"/>
    <col min="24" max="16384" width="9.140625" style="2"/>
  </cols>
  <sheetData>
    <row r="1" spans="1:23" x14ac:dyDescent="0.25">
      <c r="P1" s="23" t="s">
        <v>0</v>
      </c>
      <c r="Q1" s="24"/>
      <c r="R1" s="25" t="s">
        <v>1</v>
      </c>
      <c r="S1" s="26"/>
      <c r="T1" s="27"/>
      <c r="U1" s="28" t="s">
        <v>2</v>
      </c>
      <c r="V1" s="29"/>
    </row>
    <row r="2" spans="1:23" s="7" customFormat="1" ht="90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  <c r="H2" s="3" t="s">
        <v>10</v>
      </c>
      <c r="I2" s="8" t="s">
        <v>11</v>
      </c>
      <c r="J2" s="7" t="s">
        <v>12</v>
      </c>
      <c r="K2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10" t="s">
        <v>18</v>
      </c>
      <c r="Q2" s="10" t="s">
        <v>19</v>
      </c>
      <c r="R2" s="11" t="s">
        <v>26</v>
      </c>
      <c r="S2" s="11" t="s">
        <v>20</v>
      </c>
      <c r="T2" s="11" t="s">
        <v>21</v>
      </c>
      <c r="U2" s="12" t="s">
        <v>22</v>
      </c>
      <c r="V2" s="12" t="s">
        <v>23</v>
      </c>
      <c r="W2" s="7" t="s">
        <v>25</v>
      </c>
    </row>
    <row r="3" spans="1:23" x14ac:dyDescent="0.25">
      <c r="A3" s="1" t="s">
        <v>27</v>
      </c>
      <c r="B3" s="1" t="s">
        <v>36</v>
      </c>
      <c r="C3" s="13">
        <v>2015</v>
      </c>
      <c r="D3" s="13" t="s">
        <v>28</v>
      </c>
      <c r="E3" s="13">
        <v>1</v>
      </c>
      <c r="F3" s="14">
        <v>2.1</v>
      </c>
      <c r="G3" s="5" t="s">
        <v>29</v>
      </c>
      <c r="I3" s="15">
        <v>0.37</v>
      </c>
      <c r="J3" s="5">
        <v>153</v>
      </c>
      <c r="M3" s="5">
        <v>451.8</v>
      </c>
      <c r="N3" s="5">
        <v>27.091000000000001</v>
      </c>
      <c r="O3" s="5">
        <v>440.75</v>
      </c>
      <c r="P3" s="16">
        <v>11.106999999999999</v>
      </c>
      <c r="R3" s="17"/>
      <c r="S3" s="18">
        <v>56.04</v>
      </c>
      <c r="U3" s="19" t="s">
        <v>24</v>
      </c>
      <c r="W3" s="20"/>
    </row>
    <row r="4" spans="1:23" x14ac:dyDescent="0.25">
      <c r="A4" s="1" t="s">
        <v>27</v>
      </c>
      <c r="B4" s="1" t="s">
        <v>36</v>
      </c>
      <c r="C4" s="13">
        <v>2015</v>
      </c>
      <c r="D4" s="13" t="s">
        <v>30</v>
      </c>
      <c r="E4" s="13">
        <v>1</v>
      </c>
      <c r="F4" s="14">
        <v>2.2000000000000002</v>
      </c>
      <c r="G4" s="5" t="s">
        <v>31</v>
      </c>
      <c r="I4" s="15">
        <v>0.41</v>
      </c>
      <c r="J4" s="5">
        <v>78</v>
      </c>
      <c r="M4" s="5">
        <v>454.2</v>
      </c>
      <c r="N4" s="5">
        <v>27.388999999999999</v>
      </c>
      <c r="O4" s="5">
        <v>445.13</v>
      </c>
      <c r="P4" s="16">
        <v>5.7023000000000001</v>
      </c>
      <c r="R4" s="17"/>
      <c r="S4" s="17">
        <v>56.04</v>
      </c>
      <c r="U4" s="19">
        <f>(K4*M4)/1000</f>
        <v>0</v>
      </c>
      <c r="V4" s="19">
        <f>((K4/I4)*(1-I4)*O4/1000)+U4</f>
        <v>0</v>
      </c>
      <c r="W4" s="20"/>
    </row>
    <row r="5" spans="1:23" x14ac:dyDescent="0.25">
      <c r="A5" s="1" t="s">
        <v>27</v>
      </c>
      <c r="B5" s="1" t="s">
        <v>36</v>
      </c>
      <c r="C5" s="13">
        <v>2015</v>
      </c>
      <c r="D5" s="13">
        <v>9</v>
      </c>
      <c r="E5" s="13">
        <v>1</v>
      </c>
      <c r="F5" s="14">
        <v>3</v>
      </c>
      <c r="G5" s="5" t="s">
        <v>32</v>
      </c>
      <c r="I5" s="15">
        <v>0.2</v>
      </c>
      <c r="J5" s="5">
        <v>85</v>
      </c>
      <c r="M5" s="5">
        <v>454.44</v>
      </c>
      <c r="N5" s="5">
        <v>28.013999999999999</v>
      </c>
      <c r="O5" s="5">
        <v>436.85</v>
      </c>
      <c r="P5" s="16">
        <v>14.637</v>
      </c>
      <c r="R5" s="17"/>
      <c r="S5" s="17">
        <v>33.630000000000003</v>
      </c>
      <c r="U5" s="19" t="s">
        <v>24</v>
      </c>
      <c r="V5" s="19" t="s">
        <v>24</v>
      </c>
      <c r="W5" s="20"/>
    </row>
    <row r="6" spans="1:23" x14ac:dyDescent="0.25">
      <c r="A6" s="1" t="s">
        <v>27</v>
      </c>
      <c r="B6" s="1" t="s">
        <v>36</v>
      </c>
      <c r="C6" s="13">
        <v>2015</v>
      </c>
      <c r="D6" s="13">
        <v>13</v>
      </c>
      <c r="E6" s="13">
        <v>1</v>
      </c>
      <c r="F6" s="14">
        <v>5</v>
      </c>
      <c r="G6" s="5" t="s">
        <v>33</v>
      </c>
      <c r="I6" s="15">
        <v>0.34</v>
      </c>
      <c r="J6" s="5">
        <v>80</v>
      </c>
      <c r="M6" s="5">
        <v>452.76</v>
      </c>
      <c r="N6" s="5">
        <v>31.966999999999999</v>
      </c>
      <c r="O6" s="5">
        <v>436.04</v>
      </c>
      <c r="P6" s="16">
        <v>18.565000000000001</v>
      </c>
      <c r="R6" s="17"/>
      <c r="S6" s="17">
        <v>33.630000000000003</v>
      </c>
      <c r="U6" s="19">
        <f>K6*M6/1000</f>
        <v>0</v>
      </c>
      <c r="V6" s="19">
        <f>((K6/I6)*(1-I6)*O6/1000)+U6</f>
        <v>0</v>
      </c>
      <c r="W6" s="20"/>
    </row>
    <row r="7" spans="1:23" x14ac:dyDescent="0.25">
      <c r="A7" s="1" t="s">
        <v>27</v>
      </c>
      <c r="B7" s="1" t="s">
        <v>36</v>
      </c>
      <c r="C7" s="13">
        <v>2015</v>
      </c>
      <c r="D7" s="13">
        <v>11</v>
      </c>
      <c r="E7" s="13">
        <v>1</v>
      </c>
      <c r="F7" s="14">
        <v>6</v>
      </c>
      <c r="G7" s="5" t="s">
        <v>34</v>
      </c>
      <c r="I7" s="15">
        <v>0.37</v>
      </c>
      <c r="J7" s="5">
        <v>152</v>
      </c>
      <c r="M7" s="5">
        <v>453.69</v>
      </c>
      <c r="N7" s="5">
        <v>27.844999999999999</v>
      </c>
      <c r="O7" s="5">
        <v>444.54</v>
      </c>
      <c r="P7" s="16">
        <v>8.5208999999999993</v>
      </c>
      <c r="R7" s="17"/>
      <c r="S7" s="17">
        <v>56.04</v>
      </c>
      <c r="U7" s="19" t="s">
        <v>24</v>
      </c>
      <c r="V7" s="19" t="s">
        <v>24</v>
      </c>
      <c r="W7" s="20"/>
    </row>
    <row r="8" spans="1:23" x14ac:dyDescent="0.25">
      <c r="A8" s="1" t="s">
        <v>27</v>
      </c>
      <c r="B8" s="1" t="s">
        <v>36</v>
      </c>
      <c r="C8" s="13">
        <v>2015</v>
      </c>
      <c r="D8" s="13">
        <v>14</v>
      </c>
      <c r="E8" s="13">
        <v>1</v>
      </c>
      <c r="F8" s="14">
        <v>8</v>
      </c>
      <c r="G8" s="5" t="s">
        <v>33</v>
      </c>
      <c r="I8" s="15">
        <v>0.32</v>
      </c>
      <c r="J8" s="5">
        <v>93</v>
      </c>
      <c r="M8" s="5">
        <v>458.2</v>
      </c>
      <c r="N8" s="5">
        <v>27.471</v>
      </c>
      <c r="O8" s="5">
        <v>437.78</v>
      </c>
      <c r="P8" s="16">
        <v>18.577999999999999</v>
      </c>
      <c r="R8" s="17"/>
      <c r="S8" s="17">
        <v>33.630000000000003</v>
      </c>
      <c r="U8" s="19">
        <f>K8*M8/1000</f>
        <v>0</v>
      </c>
      <c r="V8" s="19">
        <f>((K8/I8)*(1-I8)*O8/1000)+U8</f>
        <v>0</v>
      </c>
      <c r="W8" s="20"/>
    </row>
    <row r="9" spans="1:23" x14ac:dyDescent="0.25">
      <c r="A9" s="1" t="s">
        <v>27</v>
      </c>
      <c r="B9" s="1" t="s">
        <v>36</v>
      </c>
      <c r="C9" s="13">
        <v>2015</v>
      </c>
      <c r="D9" s="13">
        <v>2</v>
      </c>
      <c r="E9" s="13">
        <v>1</v>
      </c>
      <c r="F9" s="14">
        <v>9</v>
      </c>
      <c r="G9" s="5" t="s">
        <v>34</v>
      </c>
      <c r="I9" s="15">
        <v>0.41</v>
      </c>
      <c r="J9" s="5">
        <v>138</v>
      </c>
      <c r="M9" s="5">
        <v>456.24</v>
      </c>
      <c r="N9" s="5">
        <v>30.827000000000002</v>
      </c>
      <c r="O9" s="5">
        <v>442.91</v>
      </c>
      <c r="P9" s="16">
        <v>11.586</v>
      </c>
      <c r="R9" s="17"/>
      <c r="S9" s="17">
        <v>56.04</v>
      </c>
      <c r="U9" s="19" t="s">
        <v>24</v>
      </c>
      <c r="V9" s="19" t="s">
        <v>24</v>
      </c>
      <c r="W9" s="20"/>
    </row>
    <row r="10" spans="1:23" x14ac:dyDescent="0.25">
      <c r="A10" s="1" t="s">
        <v>27</v>
      </c>
      <c r="B10" s="1" t="s">
        <v>36</v>
      </c>
      <c r="C10" s="13">
        <v>2015</v>
      </c>
      <c r="D10" s="13">
        <v>10</v>
      </c>
      <c r="E10" s="13">
        <v>1</v>
      </c>
      <c r="F10" s="14">
        <v>11</v>
      </c>
      <c r="G10" s="5" t="s">
        <v>35</v>
      </c>
      <c r="I10" s="15">
        <v>0.33</v>
      </c>
      <c r="J10" s="5">
        <v>90</v>
      </c>
      <c r="M10" s="5">
        <v>457.63</v>
      </c>
      <c r="N10" s="5">
        <v>30.885000000000002</v>
      </c>
      <c r="O10" s="5">
        <v>443.83</v>
      </c>
      <c r="P10" s="16">
        <v>16.721</v>
      </c>
      <c r="R10" s="17"/>
      <c r="S10" s="17">
        <v>33.630000000000003</v>
      </c>
      <c r="U10" s="19">
        <f>K10*M10/1000</f>
        <v>0</v>
      </c>
      <c r="V10" s="19">
        <f>((K10/I10)*(1-I10)*O10/1000)+U10</f>
        <v>0</v>
      </c>
      <c r="W10" s="21"/>
    </row>
    <row r="11" spans="1:23" x14ac:dyDescent="0.25">
      <c r="A11" s="1" t="s">
        <v>27</v>
      </c>
      <c r="B11" s="1" t="s">
        <v>36</v>
      </c>
      <c r="C11" s="13">
        <v>2015</v>
      </c>
      <c r="D11" s="13">
        <v>8</v>
      </c>
      <c r="E11" s="13">
        <v>1</v>
      </c>
      <c r="F11" s="14">
        <v>12</v>
      </c>
      <c r="G11" s="5" t="s">
        <v>34</v>
      </c>
      <c r="I11" s="15">
        <v>0.35</v>
      </c>
      <c r="J11" s="5">
        <v>190</v>
      </c>
      <c r="M11" s="5">
        <v>456.17</v>
      </c>
      <c r="N11" s="5">
        <v>28.183</v>
      </c>
      <c r="O11" s="5">
        <v>454.35</v>
      </c>
      <c r="P11" s="16">
        <v>11.099</v>
      </c>
      <c r="R11" s="17"/>
      <c r="S11" s="17">
        <v>56.04</v>
      </c>
      <c r="U11" s="19">
        <f>K11*M11/1000</f>
        <v>0</v>
      </c>
      <c r="V11" s="19">
        <f>((K11/I11)*(1-I11)*O11/1000)+U11</f>
        <v>0</v>
      </c>
      <c r="W11" s="21"/>
    </row>
    <row r="12" spans="1:23" x14ac:dyDescent="0.25">
      <c r="A12" s="1" t="s">
        <v>27</v>
      </c>
      <c r="B12" s="1" t="s">
        <v>36</v>
      </c>
      <c r="C12" s="13">
        <v>2015</v>
      </c>
      <c r="D12" s="13">
        <v>6</v>
      </c>
      <c r="E12" s="13">
        <v>1</v>
      </c>
      <c r="F12" s="14">
        <v>14</v>
      </c>
      <c r="G12" s="5" t="s">
        <v>35</v>
      </c>
      <c r="I12" s="15">
        <v>0.33</v>
      </c>
      <c r="J12" s="5">
        <v>83</v>
      </c>
      <c r="M12" s="5">
        <v>455.85</v>
      </c>
      <c r="N12" s="5">
        <v>31.228000000000002</v>
      </c>
      <c r="O12" s="5">
        <v>437.17</v>
      </c>
      <c r="P12" s="16">
        <v>12.85</v>
      </c>
      <c r="R12" s="17"/>
      <c r="S12" s="17">
        <v>33.630000000000003</v>
      </c>
      <c r="U12" s="19">
        <f>K12*M12/1000</f>
        <v>0</v>
      </c>
      <c r="V12" s="19">
        <f>((K12/I12)*(1-I12)*O12/1000)+U12</f>
        <v>0</v>
      </c>
      <c r="W12" s="21"/>
    </row>
    <row r="13" spans="1:23" x14ac:dyDescent="0.25">
      <c r="A13" s="1" t="s">
        <v>27</v>
      </c>
      <c r="B13" s="1" t="s">
        <v>36</v>
      </c>
      <c r="C13" s="13">
        <v>2015</v>
      </c>
      <c r="D13" s="13">
        <v>9</v>
      </c>
      <c r="E13" s="13">
        <v>2</v>
      </c>
      <c r="F13" s="14">
        <v>16</v>
      </c>
      <c r="G13" s="5" t="s">
        <v>32</v>
      </c>
      <c r="I13" s="15">
        <v>0.32</v>
      </c>
      <c r="J13" s="5">
        <v>74</v>
      </c>
      <c r="M13" s="5">
        <v>453.77</v>
      </c>
      <c r="N13" s="5">
        <v>29.058</v>
      </c>
      <c r="O13" s="5">
        <v>423.14</v>
      </c>
      <c r="P13" s="16">
        <v>15.182</v>
      </c>
      <c r="R13" s="17"/>
      <c r="S13" s="17">
        <v>33.630000000000003</v>
      </c>
      <c r="U13" s="19" t="s">
        <v>24</v>
      </c>
      <c r="V13" s="19" t="s">
        <v>24</v>
      </c>
      <c r="W13" s="21"/>
    </row>
    <row r="14" spans="1:23" x14ac:dyDescent="0.25">
      <c r="A14" s="1" t="s">
        <v>27</v>
      </c>
      <c r="B14" s="1" t="s">
        <v>36</v>
      </c>
      <c r="C14" s="13">
        <v>2015</v>
      </c>
      <c r="D14" s="13">
        <v>6</v>
      </c>
      <c r="E14" s="13">
        <v>2</v>
      </c>
      <c r="F14" s="14">
        <v>17</v>
      </c>
      <c r="G14" s="5" t="s">
        <v>35</v>
      </c>
      <c r="I14" s="15">
        <v>0.35</v>
      </c>
      <c r="J14" s="5">
        <v>109</v>
      </c>
      <c r="M14" s="5">
        <v>453.33</v>
      </c>
      <c r="N14" s="5">
        <v>27.774000000000001</v>
      </c>
      <c r="O14" s="5">
        <v>438.46</v>
      </c>
      <c r="P14" s="16">
        <v>12.021000000000001</v>
      </c>
      <c r="R14" s="17"/>
      <c r="S14" s="17">
        <v>33.630000000000003</v>
      </c>
      <c r="U14" s="19">
        <f>K14*M14/1000</f>
        <v>0</v>
      </c>
      <c r="V14" s="19">
        <f>((K14/I14)*(1-I14)*O14/1000)+U14</f>
        <v>0</v>
      </c>
      <c r="W14" s="21"/>
    </row>
    <row r="15" spans="1:23" x14ac:dyDescent="0.25">
      <c r="A15" s="1" t="s">
        <v>27</v>
      </c>
      <c r="B15" s="1" t="s">
        <v>36</v>
      </c>
      <c r="C15" s="13">
        <v>2015</v>
      </c>
      <c r="D15" s="13" t="s">
        <v>28</v>
      </c>
      <c r="E15" s="13">
        <v>2</v>
      </c>
      <c r="F15" s="14">
        <v>19.100000000000001</v>
      </c>
      <c r="G15" s="5" t="s">
        <v>29</v>
      </c>
      <c r="I15" s="15">
        <v>0.51</v>
      </c>
      <c r="J15" s="5">
        <v>94</v>
      </c>
      <c r="M15" s="5">
        <v>450.99</v>
      </c>
      <c r="N15" s="5">
        <v>24.151</v>
      </c>
      <c r="O15" s="5">
        <v>443.66</v>
      </c>
      <c r="P15" s="16">
        <v>7.2327000000000004</v>
      </c>
      <c r="R15" s="17"/>
      <c r="S15" s="17">
        <v>56.04</v>
      </c>
      <c r="U15" s="19">
        <f>K15*M15/1000</f>
        <v>0</v>
      </c>
      <c r="V15" s="19">
        <f>((K15/I15)*(1-I15)*O15/1000)+U15</f>
        <v>0</v>
      </c>
      <c r="W15" s="21"/>
    </row>
    <row r="16" spans="1:23" x14ac:dyDescent="0.25">
      <c r="A16" s="1" t="s">
        <v>27</v>
      </c>
      <c r="B16" s="1" t="s">
        <v>36</v>
      </c>
      <c r="C16" s="13">
        <v>2015</v>
      </c>
      <c r="D16" s="13" t="s">
        <v>30</v>
      </c>
      <c r="E16" s="13">
        <v>2</v>
      </c>
      <c r="F16" s="14">
        <v>19.2</v>
      </c>
      <c r="G16" s="5" t="s">
        <v>31</v>
      </c>
      <c r="I16" s="15">
        <v>0.34</v>
      </c>
      <c r="J16" s="5">
        <v>117</v>
      </c>
      <c r="M16" s="5">
        <v>453.94</v>
      </c>
      <c r="N16" s="5">
        <v>27.15</v>
      </c>
      <c r="O16" s="5">
        <v>437.15</v>
      </c>
      <c r="P16" s="16">
        <v>9.8856999999999999</v>
      </c>
      <c r="R16" s="17"/>
      <c r="S16" s="17">
        <v>56.04</v>
      </c>
      <c r="U16" s="19" t="s">
        <v>24</v>
      </c>
      <c r="V16" s="19" t="s">
        <v>24</v>
      </c>
      <c r="W16" s="21"/>
    </row>
    <row r="17" spans="1:23" x14ac:dyDescent="0.25">
      <c r="A17" s="1" t="s">
        <v>27</v>
      </c>
      <c r="B17" s="1" t="s">
        <v>36</v>
      </c>
      <c r="C17" s="13">
        <v>2015</v>
      </c>
      <c r="D17" s="13">
        <v>13</v>
      </c>
      <c r="E17" s="13">
        <v>2</v>
      </c>
      <c r="F17" s="14">
        <v>21</v>
      </c>
      <c r="G17" s="5" t="s">
        <v>35</v>
      </c>
      <c r="I17" s="15">
        <v>0.37</v>
      </c>
      <c r="J17" s="5">
        <v>91</v>
      </c>
      <c r="M17" s="5">
        <v>454.69</v>
      </c>
      <c r="N17" s="5">
        <v>29.710999999999999</v>
      </c>
      <c r="O17" s="5">
        <v>446.18</v>
      </c>
      <c r="P17" s="16">
        <v>14.746</v>
      </c>
      <c r="R17" s="17"/>
      <c r="S17" s="17">
        <v>33.630000000000003</v>
      </c>
      <c r="U17" s="19">
        <f>K17*M17/1000</f>
        <v>0</v>
      </c>
      <c r="V17" s="19">
        <f>((K17/I17)*(1-I17)*O17/1000)+U17</f>
        <v>0</v>
      </c>
      <c r="W17" s="21"/>
    </row>
    <row r="18" spans="1:23" x14ac:dyDescent="0.25">
      <c r="A18" s="1" t="s">
        <v>27</v>
      </c>
      <c r="B18" s="1" t="s">
        <v>36</v>
      </c>
      <c r="C18" s="13">
        <v>2015</v>
      </c>
      <c r="D18" s="13">
        <v>11</v>
      </c>
      <c r="E18" s="13">
        <v>2</v>
      </c>
      <c r="F18" s="14">
        <v>22</v>
      </c>
      <c r="G18" s="5" t="s">
        <v>34</v>
      </c>
      <c r="I18" s="15">
        <v>0.36</v>
      </c>
      <c r="J18" s="5">
        <v>120</v>
      </c>
      <c r="M18" s="5">
        <v>452.15</v>
      </c>
      <c r="N18" s="5">
        <v>23.646999999999998</v>
      </c>
      <c r="O18" s="5">
        <v>442.49</v>
      </c>
      <c r="P18" s="16">
        <v>6.5910000000000002</v>
      </c>
      <c r="R18" s="17"/>
      <c r="S18" s="17">
        <v>56.04</v>
      </c>
      <c r="U18" s="19" t="s">
        <v>24</v>
      </c>
      <c r="V18" s="19" t="s">
        <v>24</v>
      </c>
      <c r="W18" s="21"/>
    </row>
    <row r="19" spans="1:23" x14ac:dyDescent="0.25">
      <c r="A19" s="1" t="s">
        <v>27</v>
      </c>
      <c r="B19" s="1" t="s">
        <v>36</v>
      </c>
      <c r="C19" s="13">
        <v>2015</v>
      </c>
      <c r="D19" s="13">
        <v>2</v>
      </c>
      <c r="E19" s="13">
        <v>2</v>
      </c>
      <c r="F19" s="14">
        <v>24</v>
      </c>
      <c r="G19" s="5" t="s">
        <v>34</v>
      </c>
      <c r="I19" s="15">
        <v>0.41</v>
      </c>
      <c r="J19" s="5">
        <v>152</v>
      </c>
      <c r="M19" s="5">
        <v>457.22</v>
      </c>
      <c r="N19" s="5">
        <v>29.925000000000001</v>
      </c>
      <c r="O19" s="5">
        <v>445.71</v>
      </c>
      <c r="P19" s="16">
        <v>10.417</v>
      </c>
      <c r="R19" s="17"/>
      <c r="S19" s="17">
        <v>56.04</v>
      </c>
      <c r="U19" s="19">
        <f>K19*M19/1000</f>
        <v>0</v>
      </c>
      <c r="V19" s="19">
        <f>((K19/I19)*(1-I19)*O19/1000)+U19</f>
        <v>0</v>
      </c>
      <c r="W19" s="21"/>
    </row>
    <row r="20" spans="1:23" x14ac:dyDescent="0.25">
      <c r="A20" s="1" t="s">
        <v>27</v>
      </c>
      <c r="B20" s="1" t="s">
        <v>36</v>
      </c>
      <c r="C20" s="13">
        <v>2015</v>
      </c>
      <c r="D20" s="13">
        <v>14</v>
      </c>
      <c r="E20" s="13">
        <v>2</v>
      </c>
      <c r="F20" s="14">
        <v>26</v>
      </c>
      <c r="G20" s="5" t="s">
        <v>33</v>
      </c>
      <c r="I20" s="15">
        <v>0.35</v>
      </c>
      <c r="J20" s="5">
        <v>131</v>
      </c>
      <c r="M20" s="5">
        <v>457.07</v>
      </c>
      <c r="N20" s="5">
        <v>28.742999999999999</v>
      </c>
      <c r="O20" s="5">
        <v>426.29</v>
      </c>
      <c r="P20" s="16">
        <v>17.561</v>
      </c>
      <c r="R20" s="17"/>
      <c r="S20" s="17">
        <v>33.630000000000003</v>
      </c>
      <c r="U20" s="19">
        <f>K20*M20/1000</f>
        <v>0</v>
      </c>
      <c r="V20" s="19">
        <f>((K20/I20)*(1-I20)*O20/1000)+U20</f>
        <v>0</v>
      </c>
      <c r="W20" s="21"/>
    </row>
    <row r="21" spans="1:23" x14ac:dyDescent="0.25">
      <c r="A21" s="1" t="s">
        <v>27</v>
      </c>
      <c r="B21" s="1" t="s">
        <v>36</v>
      </c>
      <c r="C21" s="13">
        <v>2015</v>
      </c>
      <c r="D21" s="13">
        <v>8</v>
      </c>
      <c r="E21" s="13">
        <v>2</v>
      </c>
      <c r="F21" s="14">
        <v>27</v>
      </c>
      <c r="G21" s="5" t="s">
        <v>34</v>
      </c>
      <c r="I21" s="15">
        <v>0.45</v>
      </c>
      <c r="J21" s="5">
        <v>130</v>
      </c>
      <c r="M21" s="5">
        <v>451.24</v>
      </c>
      <c r="N21" s="5">
        <v>22.207999999999998</v>
      </c>
      <c r="O21" s="5">
        <v>450.16</v>
      </c>
      <c r="P21" s="16">
        <v>4.9222999999999999</v>
      </c>
      <c r="R21" s="17"/>
      <c r="S21" s="17">
        <v>56.04</v>
      </c>
      <c r="U21" s="19" t="s">
        <v>24</v>
      </c>
      <c r="V21" s="19" t="s">
        <v>24</v>
      </c>
      <c r="W21" s="21"/>
    </row>
    <row r="22" spans="1:23" x14ac:dyDescent="0.25">
      <c r="A22" s="1" t="s">
        <v>27</v>
      </c>
      <c r="B22" s="1" t="s">
        <v>36</v>
      </c>
      <c r="C22" s="13">
        <v>2015</v>
      </c>
      <c r="D22" s="13">
        <v>10</v>
      </c>
      <c r="E22" s="13">
        <v>2</v>
      </c>
      <c r="F22" s="14">
        <v>28</v>
      </c>
      <c r="G22" s="5" t="s">
        <v>35</v>
      </c>
      <c r="I22" s="15">
        <v>0.37</v>
      </c>
      <c r="J22" s="5">
        <v>118</v>
      </c>
      <c r="M22" s="5">
        <v>453.09</v>
      </c>
      <c r="N22" s="5">
        <v>27.323</v>
      </c>
      <c r="O22" s="5">
        <v>438.04</v>
      </c>
      <c r="P22" s="16">
        <v>12.536</v>
      </c>
      <c r="R22" s="17"/>
      <c r="S22" s="17">
        <v>33.630000000000003</v>
      </c>
      <c r="U22" s="19">
        <f>K22*M22/1000</f>
        <v>0</v>
      </c>
      <c r="V22" s="19">
        <f>((K22/I22)*(1-I22)*O22/1000)+U22</f>
        <v>0</v>
      </c>
      <c r="W22" s="21"/>
    </row>
    <row r="23" spans="1:23" x14ac:dyDescent="0.25">
      <c r="A23" s="1" t="s">
        <v>27</v>
      </c>
      <c r="B23" s="1" t="s">
        <v>36</v>
      </c>
      <c r="C23" s="13">
        <v>2015</v>
      </c>
      <c r="D23" s="13">
        <v>10</v>
      </c>
      <c r="E23" s="13">
        <v>3</v>
      </c>
      <c r="F23" s="14">
        <v>29</v>
      </c>
      <c r="G23" s="5" t="s">
        <v>35</v>
      </c>
      <c r="I23" s="15">
        <v>0.41</v>
      </c>
      <c r="J23" s="5">
        <v>106</v>
      </c>
      <c r="M23" s="5">
        <v>457</v>
      </c>
      <c r="N23" s="5">
        <v>27.155999999999999</v>
      </c>
      <c r="O23" s="5">
        <v>441.11</v>
      </c>
      <c r="P23" s="16">
        <v>10.512</v>
      </c>
      <c r="R23" s="17"/>
      <c r="S23" s="17">
        <v>33.630000000000003</v>
      </c>
      <c r="U23" s="19" t="s">
        <v>24</v>
      </c>
      <c r="V23" s="19" t="s">
        <v>24</v>
      </c>
      <c r="W23" s="21"/>
    </row>
    <row r="24" spans="1:23" x14ac:dyDescent="0.25">
      <c r="A24" s="1" t="s">
        <v>27</v>
      </c>
      <c r="B24" s="1" t="s">
        <v>36</v>
      </c>
      <c r="C24" s="13">
        <v>2015</v>
      </c>
      <c r="D24" s="13">
        <v>8</v>
      </c>
      <c r="E24" s="13">
        <v>3</v>
      </c>
      <c r="F24" s="14">
        <v>30</v>
      </c>
      <c r="G24" s="5" t="s">
        <v>34</v>
      </c>
      <c r="I24" s="15">
        <v>0.46</v>
      </c>
      <c r="J24" s="5">
        <v>108</v>
      </c>
      <c r="M24" s="5">
        <v>451.14</v>
      </c>
      <c r="N24" s="5">
        <v>23.920999999999999</v>
      </c>
      <c r="O24" s="5">
        <v>457.51</v>
      </c>
      <c r="P24" s="16">
        <v>6.1562000000000001</v>
      </c>
      <c r="R24" s="17"/>
      <c r="S24" s="17">
        <v>56.04</v>
      </c>
      <c r="U24" s="19" t="s">
        <v>24</v>
      </c>
      <c r="V24" s="19" t="s">
        <v>24</v>
      </c>
      <c r="W24" s="21"/>
    </row>
    <row r="25" spans="1:23" x14ac:dyDescent="0.25">
      <c r="A25" s="1" t="s">
        <v>27</v>
      </c>
      <c r="B25" s="1" t="s">
        <v>36</v>
      </c>
      <c r="C25" s="13">
        <v>2015</v>
      </c>
      <c r="D25" s="13" t="s">
        <v>30</v>
      </c>
      <c r="E25" s="13">
        <v>3</v>
      </c>
      <c r="F25" s="14">
        <v>32.1</v>
      </c>
      <c r="G25" s="5" t="s">
        <v>31</v>
      </c>
      <c r="I25" s="15">
        <v>0.54</v>
      </c>
      <c r="J25" s="5">
        <v>48</v>
      </c>
      <c r="M25" s="5">
        <v>450.46</v>
      </c>
      <c r="N25" s="5">
        <v>24.654</v>
      </c>
      <c r="O25" s="5">
        <v>438.87</v>
      </c>
      <c r="P25" s="16">
        <v>5.6040999999999999</v>
      </c>
      <c r="R25" s="17"/>
      <c r="S25" s="17">
        <v>56.04</v>
      </c>
      <c r="U25" s="19">
        <f>K25*M25/1000</f>
        <v>0</v>
      </c>
      <c r="V25" s="19">
        <f>((K25/I25)*(1-I25)*O25/1000)+U25</f>
        <v>0</v>
      </c>
      <c r="W25" s="21"/>
    </row>
    <row r="26" spans="1:23" x14ac:dyDescent="0.25">
      <c r="A26" s="1" t="s">
        <v>27</v>
      </c>
      <c r="B26" s="1" t="s">
        <v>36</v>
      </c>
      <c r="C26" s="13">
        <v>2015</v>
      </c>
      <c r="D26" s="13" t="s">
        <v>28</v>
      </c>
      <c r="E26" s="13">
        <v>3</v>
      </c>
      <c r="F26" s="14">
        <v>32.200000000000003</v>
      </c>
      <c r="G26" s="5" t="s">
        <v>29</v>
      </c>
      <c r="I26" s="15">
        <v>0.44</v>
      </c>
      <c r="J26" s="5">
        <v>113</v>
      </c>
      <c r="M26" s="5">
        <v>450.47</v>
      </c>
      <c r="N26" s="5">
        <v>23.245999999999999</v>
      </c>
      <c r="O26" s="5">
        <v>448.22</v>
      </c>
      <c r="P26" s="16">
        <v>5.6711</v>
      </c>
      <c r="R26" s="17"/>
      <c r="S26" s="17">
        <v>56.04</v>
      </c>
      <c r="U26" s="19" t="s">
        <v>24</v>
      </c>
      <c r="V26" s="19" t="s">
        <v>24</v>
      </c>
      <c r="W26" s="21"/>
    </row>
    <row r="27" spans="1:23" x14ac:dyDescent="0.25">
      <c r="A27" s="1" t="s">
        <v>27</v>
      </c>
      <c r="B27" s="1" t="s">
        <v>36</v>
      </c>
      <c r="C27" s="13">
        <v>2015</v>
      </c>
      <c r="D27" s="13">
        <v>2</v>
      </c>
      <c r="E27" s="13">
        <v>3</v>
      </c>
      <c r="F27" s="14">
        <v>33</v>
      </c>
      <c r="G27" s="5" t="s">
        <v>34</v>
      </c>
      <c r="I27" s="15">
        <v>0.4</v>
      </c>
      <c r="J27" s="5">
        <v>114</v>
      </c>
      <c r="M27" s="5">
        <v>455.34</v>
      </c>
      <c r="N27" s="5">
        <v>30.591000000000001</v>
      </c>
      <c r="O27" s="5">
        <v>442.68</v>
      </c>
      <c r="P27" s="16">
        <v>15.026999999999999</v>
      </c>
      <c r="R27" s="17"/>
      <c r="S27" s="17">
        <v>56.04</v>
      </c>
      <c r="U27" s="19" t="s">
        <v>24</v>
      </c>
      <c r="V27" s="19" t="s">
        <v>24</v>
      </c>
      <c r="W27" s="21"/>
    </row>
    <row r="28" spans="1:23" x14ac:dyDescent="0.25">
      <c r="A28" s="1" t="s">
        <v>27</v>
      </c>
      <c r="B28" s="1" t="s">
        <v>36</v>
      </c>
      <c r="C28" s="13">
        <v>2015</v>
      </c>
      <c r="D28" s="13">
        <v>6</v>
      </c>
      <c r="E28" s="13">
        <v>3</v>
      </c>
      <c r="F28" s="14">
        <v>35</v>
      </c>
      <c r="G28" s="5" t="s">
        <v>35</v>
      </c>
      <c r="I28" s="15">
        <v>0.34</v>
      </c>
      <c r="J28" s="5">
        <v>112</v>
      </c>
      <c r="M28" s="5">
        <v>455.47</v>
      </c>
      <c r="N28" s="5">
        <v>29.872</v>
      </c>
      <c r="O28" s="5">
        <v>445.59</v>
      </c>
      <c r="P28" s="16">
        <v>14.018000000000001</v>
      </c>
      <c r="R28" s="17"/>
      <c r="S28" s="17">
        <v>33.630000000000003</v>
      </c>
      <c r="U28" s="19">
        <f t="shared" ref="U28:U34" si="0">K28*M28/1000</f>
        <v>0</v>
      </c>
      <c r="V28" s="19">
        <f t="shared" ref="V28:V34" si="1">((K28/I28)*(1-I28)*O28/1000)+U28</f>
        <v>0</v>
      </c>
      <c r="W28" s="21"/>
    </row>
    <row r="29" spans="1:23" x14ac:dyDescent="0.25">
      <c r="A29" s="1" t="s">
        <v>27</v>
      </c>
      <c r="B29" s="1" t="s">
        <v>36</v>
      </c>
      <c r="C29" s="13">
        <v>2015</v>
      </c>
      <c r="D29" s="13">
        <v>9</v>
      </c>
      <c r="E29" s="13">
        <v>3</v>
      </c>
      <c r="F29" s="14">
        <v>37</v>
      </c>
      <c r="G29" s="5" t="s">
        <v>32</v>
      </c>
      <c r="I29" s="15">
        <v>0.37</v>
      </c>
      <c r="J29" s="5">
        <v>67</v>
      </c>
      <c r="M29" s="5">
        <v>451.5</v>
      </c>
      <c r="N29" s="5">
        <v>26.806999999999999</v>
      </c>
      <c r="O29" s="5">
        <v>446.67</v>
      </c>
      <c r="P29" s="16">
        <v>10.342000000000001</v>
      </c>
      <c r="R29" s="17"/>
      <c r="S29" s="17">
        <v>33.630000000000003</v>
      </c>
      <c r="U29" s="19">
        <f t="shared" si="0"/>
        <v>0</v>
      </c>
      <c r="V29" s="19">
        <f t="shared" si="1"/>
        <v>0</v>
      </c>
      <c r="W29" s="21"/>
    </row>
    <row r="30" spans="1:23" x14ac:dyDescent="0.25">
      <c r="A30" s="1" t="s">
        <v>27</v>
      </c>
      <c r="B30" s="1" t="s">
        <v>36</v>
      </c>
      <c r="C30" s="13">
        <v>2015</v>
      </c>
      <c r="D30" s="13">
        <v>14</v>
      </c>
      <c r="E30" s="13">
        <v>3</v>
      </c>
      <c r="F30" s="14">
        <v>39</v>
      </c>
      <c r="G30" s="5" t="s">
        <v>33</v>
      </c>
      <c r="I30" s="15">
        <v>0.43</v>
      </c>
      <c r="J30" s="5">
        <v>143</v>
      </c>
      <c r="M30" s="5">
        <v>453.33</v>
      </c>
      <c r="N30" s="5">
        <v>23.309000000000001</v>
      </c>
      <c r="O30" s="5">
        <v>434.03</v>
      </c>
      <c r="P30" s="16">
        <v>11.172000000000001</v>
      </c>
      <c r="R30" s="17"/>
      <c r="S30" s="17">
        <v>33.630000000000003</v>
      </c>
      <c r="U30" s="19">
        <f t="shared" si="0"/>
        <v>0</v>
      </c>
      <c r="V30" s="19">
        <f t="shared" si="1"/>
        <v>0</v>
      </c>
      <c r="W30" s="21"/>
    </row>
    <row r="31" spans="1:23" x14ac:dyDescent="0.25">
      <c r="A31" s="1" t="s">
        <v>27</v>
      </c>
      <c r="B31" s="1" t="s">
        <v>36</v>
      </c>
      <c r="C31" s="13">
        <v>2015</v>
      </c>
      <c r="D31" s="13">
        <v>11</v>
      </c>
      <c r="E31" s="13">
        <v>3</v>
      </c>
      <c r="F31" s="14">
        <v>41</v>
      </c>
      <c r="G31" s="5" t="s">
        <v>34</v>
      </c>
      <c r="I31" s="15">
        <v>0.32</v>
      </c>
      <c r="J31" s="5">
        <v>117</v>
      </c>
      <c r="M31" s="5">
        <v>450.17</v>
      </c>
      <c r="N31" s="5">
        <v>25.788</v>
      </c>
      <c r="O31" s="5">
        <v>447.81</v>
      </c>
      <c r="P31" s="16">
        <v>8.0541</v>
      </c>
      <c r="R31" s="17"/>
      <c r="S31" s="17">
        <v>56.04</v>
      </c>
      <c r="U31" s="19">
        <f t="shared" si="0"/>
        <v>0</v>
      </c>
      <c r="V31" s="19">
        <f t="shared" si="1"/>
        <v>0</v>
      </c>
      <c r="W31" s="21"/>
    </row>
    <row r="32" spans="1:23" x14ac:dyDescent="0.25">
      <c r="A32" s="1" t="s">
        <v>27</v>
      </c>
      <c r="B32" s="1" t="s">
        <v>36</v>
      </c>
      <c r="C32" s="13">
        <v>2015</v>
      </c>
      <c r="D32" s="13">
        <v>13</v>
      </c>
      <c r="E32" s="13">
        <v>3</v>
      </c>
      <c r="F32" s="14">
        <v>42</v>
      </c>
      <c r="G32" s="5" t="s">
        <v>35</v>
      </c>
      <c r="I32" s="15">
        <v>0.32</v>
      </c>
      <c r="J32" s="5">
        <v>94</v>
      </c>
      <c r="M32" s="5">
        <v>455.52</v>
      </c>
      <c r="N32" s="5">
        <v>34.646999999999998</v>
      </c>
      <c r="O32" s="5">
        <v>433.93</v>
      </c>
      <c r="P32" s="16">
        <v>18.545000000000002</v>
      </c>
      <c r="R32" s="17"/>
      <c r="S32" s="17">
        <v>33.630000000000003</v>
      </c>
      <c r="U32" s="19">
        <f t="shared" si="0"/>
        <v>0</v>
      </c>
      <c r="V32" s="19">
        <f t="shared" si="1"/>
        <v>0</v>
      </c>
      <c r="W32" s="21"/>
    </row>
    <row r="33" spans="1:23" x14ac:dyDescent="0.25">
      <c r="A33" s="1" t="s">
        <v>27</v>
      </c>
      <c r="B33" s="1" t="s">
        <v>36</v>
      </c>
      <c r="C33" s="13">
        <v>2015</v>
      </c>
      <c r="D33" s="13">
        <v>2</v>
      </c>
      <c r="E33" s="13">
        <v>4</v>
      </c>
      <c r="F33" s="14">
        <v>43</v>
      </c>
      <c r="G33" s="5" t="s">
        <v>34</v>
      </c>
      <c r="I33" s="15">
        <v>0.39</v>
      </c>
      <c r="J33" s="5">
        <v>131</v>
      </c>
      <c r="M33" s="5">
        <v>455.5</v>
      </c>
      <c r="N33" s="5">
        <v>28.722999999999999</v>
      </c>
      <c r="O33" s="5">
        <v>448.87</v>
      </c>
      <c r="P33" s="16">
        <v>10.385999999999999</v>
      </c>
      <c r="R33" s="17"/>
      <c r="S33" s="17">
        <v>56.04</v>
      </c>
      <c r="U33" s="19">
        <f t="shared" si="0"/>
        <v>0</v>
      </c>
      <c r="V33" s="19">
        <f t="shared" si="1"/>
        <v>0</v>
      </c>
      <c r="W33" s="21"/>
    </row>
    <row r="34" spans="1:23" x14ac:dyDescent="0.25">
      <c r="A34" s="1" t="s">
        <v>27</v>
      </c>
      <c r="B34" s="1" t="s">
        <v>36</v>
      </c>
      <c r="C34" s="13">
        <v>2015</v>
      </c>
      <c r="D34" s="13">
        <v>8</v>
      </c>
      <c r="E34" s="13">
        <v>4</v>
      </c>
      <c r="F34" s="14">
        <v>45</v>
      </c>
      <c r="G34" s="5" t="s">
        <v>34</v>
      </c>
      <c r="I34" s="15">
        <v>0.39</v>
      </c>
      <c r="J34" s="5">
        <v>142</v>
      </c>
      <c r="M34" s="5">
        <v>453.6</v>
      </c>
      <c r="N34" s="5">
        <v>28.334</v>
      </c>
      <c r="O34" s="5">
        <v>447.23</v>
      </c>
      <c r="P34" s="16">
        <v>8.4141999999999992</v>
      </c>
      <c r="R34" s="17"/>
      <c r="S34" s="17">
        <v>56.04</v>
      </c>
      <c r="U34" s="19">
        <f t="shared" si="0"/>
        <v>0</v>
      </c>
      <c r="V34" s="19">
        <f t="shared" si="1"/>
        <v>0</v>
      </c>
      <c r="W34" s="21"/>
    </row>
    <row r="35" spans="1:23" x14ac:dyDescent="0.25">
      <c r="A35" s="1" t="s">
        <v>27</v>
      </c>
      <c r="B35" s="1" t="s">
        <v>36</v>
      </c>
      <c r="C35" s="13">
        <v>2015</v>
      </c>
      <c r="D35" s="13">
        <v>10</v>
      </c>
      <c r="E35" s="13">
        <v>4</v>
      </c>
      <c r="F35" s="14">
        <v>46</v>
      </c>
      <c r="G35" s="5" t="s">
        <v>35</v>
      </c>
      <c r="I35" s="15">
        <v>0.4</v>
      </c>
      <c r="J35" s="5">
        <v>115</v>
      </c>
      <c r="M35" s="5">
        <v>452.6</v>
      </c>
      <c r="N35" s="5">
        <v>27.744</v>
      </c>
      <c r="O35" s="5">
        <v>436.94</v>
      </c>
      <c r="P35" s="16">
        <v>10.526</v>
      </c>
      <c r="R35" s="17"/>
      <c r="S35" s="17">
        <v>33.630000000000003</v>
      </c>
      <c r="U35" s="19" t="s">
        <v>24</v>
      </c>
      <c r="V35" s="19" t="s">
        <v>24</v>
      </c>
      <c r="W35" s="21"/>
    </row>
    <row r="36" spans="1:23" x14ac:dyDescent="0.25">
      <c r="A36" s="1" t="s">
        <v>27</v>
      </c>
      <c r="B36" s="1" t="s">
        <v>36</v>
      </c>
      <c r="C36" s="13">
        <v>2015</v>
      </c>
      <c r="D36" s="13" t="s">
        <v>28</v>
      </c>
      <c r="E36" s="13">
        <v>4</v>
      </c>
      <c r="F36" s="14">
        <v>47.1</v>
      </c>
      <c r="G36" s="5" t="s">
        <v>29</v>
      </c>
      <c r="I36" s="15">
        <v>0.44</v>
      </c>
      <c r="J36" s="5">
        <v>128</v>
      </c>
      <c r="M36" s="5">
        <v>452.41</v>
      </c>
      <c r="N36" s="5">
        <v>23.256</v>
      </c>
      <c r="O36" s="5">
        <v>437</v>
      </c>
      <c r="P36" s="16">
        <v>7.6429</v>
      </c>
      <c r="R36" s="17"/>
      <c r="S36" s="17">
        <v>56.04</v>
      </c>
      <c r="U36" s="19">
        <f>K36*M36/1000</f>
        <v>0</v>
      </c>
      <c r="V36" s="19">
        <f>((K36/I36)*(1-I36)*O36/1000)+U36</f>
        <v>0</v>
      </c>
      <c r="W36" s="21"/>
    </row>
    <row r="37" spans="1:23" x14ac:dyDescent="0.25">
      <c r="A37" s="1" t="s">
        <v>27</v>
      </c>
      <c r="B37" s="1" t="s">
        <v>36</v>
      </c>
      <c r="C37" s="13">
        <v>2015</v>
      </c>
      <c r="D37" s="13" t="s">
        <v>30</v>
      </c>
      <c r="E37" s="13">
        <v>4</v>
      </c>
      <c r="F37" s="14">
        <v>47.2</v>
      </c>
      <c r="G37" s="5" t="s">
        <v>31</v>
      </c>
      <c r="I37" s="15">
        <v>0.48</v>
      </c>
      <c r="J37" s="5">
        <v>81</v>
      </c>
      <c r="M37" s="5">
        <v>452.62</v>
      </c>
      <c r="N37" s="5">
        <v>24.885000000000002</v>
      </c>
      <c r="O37" s="5">
        <v>437.57</v>
      </c>
      <c r="P37" s="16">
        <v>6.3113999999999999</v>
      </c>
      <c r="R37" s="17"/>
      <c r="S37" s="17">
        <v>56.04</v>
      </c>
      <c r="U37" s="19" t="s">
        <v>24</v>
      </c>
      <c r="V37" s="19" t="s">
        <v>24</v>
      </c>
      <c r="W37" s="21"/>
    </row>
    <row r="38" spans="1:23" x14ac:dyDescent="0.25">
      <c r="A38" s="1" t="s">
        <v>27</v>
      </c>
      <c r="B38" s="1" t="s">
        <v>36</v>
      </c>
      <c r="C38" s="13">
        <v>2015</v>
      </c>
      <c r="D38" s="13">
        <v>9</v>
      </c>
      <c r="E38" s="13">
        <v>4</v>
      </c>
      <c r="F38" s="14">
        <v>50</v>
      </c>
      <c r="G38" s="5" t="s">
        <v>32</v>
      </c>
      <c r="I38" s="15">
        <v>0.38</v>
      </c>
      <c r="J38" s="5">
        <v>88</v>
      </c>
      <c r="M38" s="5">
        <v>454.43</v>
      </c>
      <c r="N38" s="5">
        <v>26.745999999999999</v>
      </c>
      <c r="O38" s="5">
        <v>435.85</v>
      </c>
      <c r="P38" s="16">
        <v>11.305</v>
      </c>
      <c r="R38" s="17"/>
      <c r="S38" s="17">
        <v>33.630000000000003</v>
      </c>
      <c r="U38" s="19">
        <f>K38*M38/1000</f>
        <v>0</v>
      </c>
      <c r="V38" s="19">
        <f>((K38/I38)*(1-I38)*O38/1000)+U38</f>
        <v>0</v>
      </c>
      <c r="W38" s="21"/>
    </row>
    <row r="39" spans="1:23" x14ac:dyDescent="0.25">
      <c r="A39" s="1" t="s">
        <v>27</v>
      </c>
      <c r="B39" s="1" t="s">
        <v>36</v>
      </c>
      <c r="C39" s="13">
        <v>2015</v>
      </c>
      <c r="D39" s="13">
        <v>6</v>
      </c>
      <c r="E39" s="13">
        <v>4</v>
      </c>
      <c r="F39" s="14">
        <v>51</v>
      </c>
      <c r="G39" s="5" t="s">
        <v>35</v>
      </c>
      <c r="I39" s="15">
        <v>0.36</v>
      </c>
      <c r="J39" s="5">
        <v>70</v>
      </c>
      <c r="M39" s="5">
        <v>454.13</v>
      </c>
      <c r="N39" s="5">
        <v>28.507999999999999</v>
      </c>
      <c r="O39" s="5">
        <v>447.5</v>
      </c>
      <c r="P39" s="16">
        <v>10.794</v>
      </c>
      <c r="R39" s="17"/>
      <c r="S39" s="17">
        <v>33.630000000000003</v>
      </c>
      <c r="U39" s="19" t="s">
        <v>24</v>
      </c>
      <c r="V39" s="19" t="s">
        <v>24</v>
      </c>
      <c r="W39" s="21"/>
    </row>
    <row r="40" spans="1:23" x14ac:dyDescent="0.25">
      <c r="A40" s="1" t="s">
        <v>27</v>
      </c>
      <c r="B40" s="1" t="s">
        <v>36</v>
      </c>
      <c r="C40" s="13">
        <v>2015</v>
      </c>
      <c r="D40" s="13">
        <v>11</v>
      </c>
      <c r="E40" s="13">
        <v>4</v>
      </c>
      <c r="F40" s="14">
        <v>53</v>
      </c>
      <c r="G40" s="5" t="s">
        <v>34</v>
      </c>
      <c r="I40" s="15">
        <v>0.39</v>
      </c>
      <c r="J40" s="5">
        <v>156</v>
      </c>
      <c r="M40" s="5">
        <v>454.19</v>
      </c>
      <c r="N40" s="5">
        <v>26.814</v>
      </c>
      <c r="O40" s="5">
        <v>445.75</v>
      </c>
      <c r="P40" s="16">
        <v>8.0061999999999998</v>
      </c>
      <c r="R40" s="17"/>
      <c r="S40" s="17">
        <v>56.04</v>
      </c>
      <c r="U40" s="19">
        <f>K40*M40/1000</f>
        <v>0</v>
      </c>
      <c r="V40" s="19">
        <f>((K40/I40)*(1-I40)*O40/1000)+U40</f>
        <v>0</v>
      </c>
      <c r="W40" s="21"/>
    </row>
    <row r="41" spans="1:23" x14ac:dyDescent="0.25">
      <c r="A41" s="1" t="s">
        <v>27</v>
      </c>
      <c r="B41" s="1" t="s">
        <v>36</v>
      </c>
      <c r="C41" s="13">
        <v>2015</v>
      </c>
      <c r="D41" s="13">
        <v>13</v>
      </c>
      <c r="E41" s="13">
        <v>4</v>
      </c>
      <c r="F41" s="14">
        <v>54</v>
      </c>
      <c r="G41" s="5" t="s">
        <v>35</v>
      </c>
      <c r="I41" s="15">
        <v>0.41</v>
      </c>
      <c r="J41" s="5">
        <v>87</v>
      </c>
      <c r="M41" s="5">
        <v>456.98</v>
      </c>
      <c r="N41" s="5">
        <v>28.059000000000001</v>
      </c>
      <c r="O41" s="5">
        <v>433.86</v>
      </c>
      <c r="P41" s="16">
        <v>12.18</v>
      </c>
      <c r="R41" s="17"/>
      <c r="S41" s="17">
        <v>33.630000000000003</v>
      </c>
      <c r="U41" s="19" t="s">
        <v>24</v>
      </c>
      <c r="V41" s="19" t="s">
        <v>24</v>
      </c>
      <c r="W41" s="21"/>
    </row>
    <row r="42" spans="1:23" x14ac:dyDescent="0.25">
      <c r="A42" s="1" t="s">
        <v>27</v>
      </c>
      <c r="B42" s="1" t="s">
        <v>36</v>
      </c>
      <c r="C42" s="13">
        <v>2015</v>
      </c>
      <c r="D42" s="13">
        <v>14</v>
      </c>
      <c r="E42" s="13">
        <v>4</v>
      </c>
      <c r="F42" s="14">
        <v>56</v>
      </c>
      <c r="G42" s="5" t="s">
        <v>33</v>
      </c>
      <c r="I42" s="15">
        <v>0.33</v>
      </c>
      <c r="J42" s="5">
        <v>117</v>
      </c>
      <c r="M42" s="5">
        <v>453.39</v>
      </c>
      <c r="N42" s="5">
        <v>27.704000000000001</v>
      </c>
      <c r="O42" s="5">
        <v>434.13</v>
      </c>
      <c r="P42" s="16">
        <v>14.691000000000001</v>
      </c>
      <c r="R42" s="17"/>
      <c r="S42" s="17">
        <v>33.630000000000003</v>
      </c>
      <c r="U42" s="19">
        <f>K42*M42/1000</f>
        <v>0</v>
      </c>
      <c r="V42" s="19">
        <f>((K42/I42)*(1-I42)*O42/1000)+U42</f>
        <v>0</v>
      </c>
      <c r="W42" s="21"/>
    </row>
    <row r="43" spans="1:23" x14ac:dyDescent="0.25">
      <c r="C43" s="13"/>
      <c r="D43" s="13"/>
      <c r="E43" s="13"/>
      <c r="F43" s="14"/>
      <c r="G43" s="5"/>
      <c r="I43" s="15"/>
      <c r="J43" s="5"/>
      <c r="R43" s="17"/>
      <c r="S43" s="17"/>
      <c r="W43" s="21"/>
    </row>
    <row r="44" spans="1:23" x14ac:dyDescent="0.25">
      <c r="C44" s="13"/>
      <c r="D44" s="13"/>
      <c r="E44" s="13"/>
      <c r="F44" s="14"/>
      <c r="G44" s="5"/>
      <c r="I44" s="15"/>
      <c r="J44" s="5"/>
      <c r="R44" s="17"/>
      <c r="S44" s="17"/>
      <c r="W44" s="21"/>
    </row>
    <row r="45" spans="1:23" x14ac:dyDescent="0.25">
      <c r="C45" s="13"/>
      <c r="D45" s="13"/>
      <c r="E45" s="13"/>
      <c r="F45" s="14"/>
      <c r="G45" s="5"/>
      <c r="I45" s="15"/>
      <c r="J45" s="5"/>
      <c r="R45" s="17"/>
      <c r="S45" s="17"/>
      <c r="W45" s="21"/>
    </row>
    <row r="46" spans="1:23" x14ac:dyDescent="0.25">
      <c r="C46" s="13"/>
      <c r="D46" s="13"/>
      <c r="E46" s="13"/>
      <c r="F46" s="14"/>
      <c r="G46" s="5"/>
      <c r="I46" s="15"/>
      <c r="J46" s="5"/>
      <c r="R46" s="17"/>
      <c r="S46" s="17"/>
      <c r="W46" s="21"/>
    </row>
    <row r="47" spans="1:23" x14ac:dyDescent="0.25">
      <c r="C47" s="13"/>
      <c r="D47" s="13"/>
      <c r="E47" s="13"/>
      <c r="F47" s="14"/>
      <c r="G47" s="5"/>
      <c r="I47" s="15"/>
      <c r="J47" s="5"/>
      <c r="R47" s="17"/>
      <c r="S47" s="17"/>
      <c r="W47" s="21"/>
    </row>
    <row r="48" spans="1:23" x14ac:dyDescent="0.25">
      <c r="C48" s="13"/>
      <c r="D48" s="13"/>
      <c r="E48" s="13"/>
      <c r="F48" s="14"/>
      <c r="G48" s="5"/>
      <c r="I48" s="15"/>
      <c r="J48" s="5"/>
      <c r="R48" s="17"/>
      <c r="S48" s="17"/>
      <c r="W48" s="21"/>
    </row>
    <row r="49" spans="3:23" x14ac:dyDescent="0.25">
      <c r="C49" s="13"/>
      <c r="D49" s="13"/>
      <c r="E49" s="13"/>
      <c r="F49" s="14"/>
      <c r="G49" s="5"/>
      <c r="I49" s="15"/>
      <c r="J49" s="5"/>
      <c r="R49" s="17"/>
      <c r="S49" s="17"/>
      <c r="W49" s="21"/>
    </row>
    <row r="50" spans="3:23" x14ac:dyDescent="0.25">
      <c r="C50" s="13"/>
      <c r="D50" s="13"/>
      <c r="E50" s="13"/>
      <c r="F50" s="14"/>
      <c r="G50" s="5"/>
      <c r="I50" s="15"/>
      <c r="J50" s="5"/>
      <c r="R50" s="17"/>
      <c r="S50" s="17"/>
      <c r="W50" s="21"/>
    </row>
    <row r="51" spans="3:23" x14ac:dyDescent="0.25">
      <c r="C51" s="13"/>
      <c r="D51" s="13"/>
      <c r="E51" s="13"/>
      <c r="F51" s="14"/>
      <c r="G51" s="5"/>
      <c r="I51" s="15"/>
      <c r="J51" s="5"/>
      <c r="R51" s="17"/>
      <c r="S51" s="17"/>
      <c r="W51" s="21"/>
    </row>
    <row r="52" spans="3:23" x14ac:dyDescent="0.25">
      <c r="C52" s="13"/>
      <c r="D52" s="13"/>
      <c r="E52" s="13"/>
      <c r="F52" s="14"/>
      <c r="G52" s="5"/>
      <c r="I52" s="15"/>
      <c r="J52" s="5"/>
      <c r="R52" s="17"/>
      <c r="S52" s="17"/>
      <c r="W52" s="21"/>
    </row>
    <row r="53" spans="3:23" x14ac:dyDescent="0.25">
      <c r="C53" s="13"/>
      <c r="D53" s="13"/>
      <c r="E53" s="13"/>
      <c r="F53" s="14"/>
      <c r="G53" s="5"/>
      <c r="I53" s="15"/>
      <c r="J53" s="5"/>
      <c r="R53" s="17"/>
      <c r="S53" s="17"/>
      <c r="W53" s="21"/>
    </row>
    <row r="54" spans="3:23" x14ac:dyDescent="0.25">
      <c r="C54" s="13"/>
      <c r="D54" s="13"/>
      <c r="E54" s="13"/>
      <c r="F54" s="14"/>
      <c r="G54" s="5"/>
      <c r="I54" s="15"/>
      <c r="J54" s="5"/>
      <c r="R54" s="17"/>
      <c r="S54" s="17"/>
      <c r="W54" s="21"/>
    </row>
    <row r="55" spans="3:23" x14ac:dyDescent="0.25">
      <c r="C55" s="13"/>
      <c r="D55" s="13"/>
      <c r="E55" s="13"/>
      <c r="F55" s="14"/>
      <c r="G55" s="5"/>
      <c r="I55" s="15"/>
      <c r="J55" s="5"/>
      <c r="R55" s="17"/>
      <c r="S55" s="17"/>
      <c r="W55" s="21"/>
    </row>
    <row r="56" spans="3:23" x14ac:dyDescent="0.25">
      <c r="C56" s="13"/>
      <c r="D56" s="13"/>
      <c r="E56" s="13"/>
      <c r="F56" s="14"/>
      <c r="G56" s="5"/>
      <c r="I56" s="15"/>
      <c r="J56" s="5"/>
      <c r="R56" s="17"/>
      <c r="S56" s="17"/>
      <c r="W56" s="21"/>
    </row>
    <row r="57" spans="3:23" x14ac:dyDescent="0.25">
      <c r="C57" s="13"/>
      <c r="D57" s="13"/>
      <c r="E57" s="13"/>
      <c r="F57" s="14"/>
      <c r="G57" s="5"/>
      <c r="I57" s="15"/>
      <c r="J57" s="5"/>
      <c r="R57" s="17"/>
      <c r="S57" s="17"/>
      <c r="W57" s="21"/>
    </row>
    <row r="58" spans="3:23" x14ac:dyDescent="0.25">
      <c r="C58" s="13"/>
      <c r="D58" s="13"/>
      <c r="E58" s="13"/>
      <c r="F58" s="14"/>
      <c r="G58" s="5"/>
      <c r="I58" s="15"/>
      <c r="J58" s="5"/>
      <c r="R58" s="17"/>
      <c r="S58" s="17"/>
      <c r="W58" s="21"/>
    </row>
    <row r="59" spans="3:23" x14ac:dyDescent="0.25">
      <c r="C59" s="13"/>
      <c r="D59" s="13"/>
      <c r="E59" s="13"/>
      <c r="F59" s="14"/>
      <c r="G59" s="5"/>
      <c r="I59" s="15"/>
      <c r="J59" s="5"/>
      <c r="R59" s="17"/>
      <c r="S59" s="17"/>
      <c r="W59" s="21"/>
    </row>
    <row r="60" spans="3:23" x14ac:dyDescent="0.25">
      <c r="C60" s="13"/>
      <c r="D60" s="13"/>
      <c r="E60" s="13"/>
      <c r="F60" s="14"/>
      <c r="G60" s="5"/>
      <c r="I60" s="15"/>
      <c r="J60" s="5"/>
      <c r="R60" s="17"/>
      <c r="S60" s="17"/>
      <c r="W60" s="21"/>
    </row>
    <row r="61" spans="3:23" x14ac:dyDescent="0.25">
      <c r="C61" s="13"/>
      <c r="D61" s="13"/>
      <c r="E61" s="13"/>
      <c r="F61" s="14"/>
      <c r="G61" s="5"/>
      <c r="I61" s="15"/>
      <c r="J61" s="5"/>
      <c r="R61" s="17"/>
      <c r="S61" s="17"/>
      <c r="W61" s="21"/>
    </row>
    <row r="62" spans="3:23" x14ac:dyDescent="0.25">
      <c r="C62" s="13"/>
      <c r="D62" s="13"/>
      <c r="E62" s="13"/>
      <c r="F62" s="14"/>
      <c r="G62" s="5"/>
      <c r="I62" s="15"/>
      <c r="J62" s="5"/>
      <c r="R62" s="17"/>
      <c r="S62" s="17"/>
      <c r="W62" s="21"/>
    </row>
    <row r="63" spans="3:23" x14ac:dyDescent="0.25">
      <c r="C63" s="13"/>
      <c r="D63" s="13"/>
      <c r="E63" s="13"/>
      <c r="F63" s="14"/>
      <c r="G63" s="5"/>
      <c r="I63" s="15"/>
      <c r="J63" s="5"/>
      <c r="W63" s="22"/>
    </row>
    <row r="64" spans="3:23" x14ac:dyDescent="0.25">
      <c r="C64" s="13"/>
      <c r="D64" s="13"/>
      <c r="E64" s="13"/>
      <c r="F64" s="14"/>
      <c r="G64" s="5"/>
      <c r="I64" s="15"/>
      <c r="J64" s="5"/>
      <c r="W64" s="22"/>
    </row>
    <row r="65" spans="3:23" x14ac:dyDescent="0.25">
      <c r="C65" s="13"/>
      <c r="D65" s="13"/>
      <c r="E65" s="13"/>
      <c r="F65" s="14"/>
      <c r="G65" s="5"/>
      <c r="I65" s="15"/>
      <c r="J65" s="5"/>
      <c r="W65" s="22"/>
    </row>
    <row r="66" spans="3:23" x14ac:dyDescent="0.25">
      <c r="C66" s="13"/>
      <c r="D66" s="13"/>
      <c r="E66" s="13"/>
      <c r="F66" s="14"/>
      <c r="G66" s="5"/>
      <c r="I66" s="15"/>
      <c r="J66" s="5"/>
      <c r="W66" s="22"/>
    </row>
    <row r="67" spans="3:23" x14ac:dyDescent="0.25">
      <c r="C67" s="13"/>
      <c r="D67" s="13"/>
      <c r="E67" s="13"/>
      <c r="F67" s="14"/>
      <c r="G67" s="5"/>
      <c r="I67" s="15"/>
      <c r="J67" s="5"/>
      <c r="W67" s="22"/>
    </row>
    <row r="68" spans="3:23" x14ac:dyDescent="0.25">
      <c r="C68" s="13"/>
      <c r="D68" s="13"/>
      <c r="E68" s="13"/>
      <c r="F68" s="14"/>
      <c r="G68" s="5"/>
      <c r="I68" s="15"/>
      <c r="J68" s="5"/>
      <c r="W68" s="22"/>
    </row>
    <row r="69" spans="3:23" x14ac:dyDescent="0.25">
      <c r="C69" s="13"/>
      <c r="D69" s="13"/>
      <c r="E69" s="13"/>
      <c r="F69" s="14"/>
      <c r="G69" s="5"/>
      <c r="I69" s="15"/>
      <c r="J69" s="5"/>
    </row>
    <row r="70" spans="3:23" x14ac:dyDescent="0.25">
      <c r="C70" s="13"/>
      <c r="D70" s="13"/>
      <c r="E70" s="13"/>
      <c r="F70" s="14"/>
      <c r="G70" s="5"/>
      <c r="I70" s="15"/>
      <c r="J70" s="5"/>
    </row>
    <row r="71" spans="3:23" x14ac:dyDescent="0.25">
      <c r="C71" s="13"/>
      <c r="D71" s="13"/>
      <c r="E71" s="13"/>
      <c r="F71" s="14"/>
      <c r="G71" s="5"/>
      <c r="I71" s="15"/>
      <c r="J71" s="5"/>
    </row>
    <row r="72" spans="3:23" x14ac:dyDescent="0.25">
      <c r="C72" s="13"/>
      <c r="D72" s="13"/>
      <c r="E72" s="13"/>
      <c r="F72" s="14"/>
      <c r="G72" s="5"/>
      <c r="I72" s="15"/>
      <c r="J72" s="5"/>
    </row>
    <row r="73" spans="3:23" x14ac:dyDescent="0.25">
      <c r="C73" s="13"/>
      <c r="D73" s="13"/>
      <c r="E73" s="13"/>
      <c r="F73" s="14"/>
      <c r="G73" s="5"/>
      <c r="I73" s="15"/>
      <c r="J73" s="5"/>
    </row>
    <row r="74" spans="3:23" x14ac:dyDescent="0.25">
      <c r="C74" s="13"/>
      <c r="D74" s="13"/>
      <c r="E74" s="13"/>
      <c r="F74" s="14"/>
      <c r="G74" s="5"/>
      <c r="I74" s="15"/>
      <c r="J74" s="5"/>
    </row>
    <row r="75" spans="3:23" x14ac:dyDescent="0.25">
      <c r="C75" s="13"/>
      <c r="D75" s="13"/>
      <c r="E75" s="13"/>
      <c r="F75" s="14"/>
      <c r="G75" s="5"/>
      <c r="I75" s="15"/>
      <c r="J75" s="5"/>
    </row>
    <row r="76" spans="3:23" x14ac:dyDescent="0.25">
      <c r="C76" s="13"/>
      <c r="D76" s="13"/>
      <c r="E76" s="13"/>
      <c r="F76" s="14"/>
      <c r="G76" s="5"/>
      <c r="I76" s="15"/>
      <c r="J76" s="5"/>
    </row>
    <row r="77" spans="3:23" x14ac:dyDescent="0.25">
      <c r="C77" s="13"/>
      <c r="D77" s="13"/>
      <c r="E77" s="13"/>
      <c r="F77" s="14"/>
      <c r="G77" s="5"/>
      <c r="I77" s="15"/>
      <c r="J77" s="5"/>
    </row>
    <row r="78" spans="3:23" x14ac:dyDescent="0.25">
      <c r="C78" s="13"/>
      <c r="D78" s="13"/>
      <c r="E78" s="13"/>
      <c r="F78" s="14"/>
      <c r="G78" s="5"/>
      <c r="I78" s="15"/>
      <c r="J78" s="5"/>
    </row>
    <row r="79" spans="3:23" x14ac:dyDescent="0.25">
      <c r="C79" s="13"/>
      <c r="D79" s="13"/>
      <c r="E79" s="13"/>
      <c r="F79" s="14"/>
      <c r="G79" s="5"/>
      <c r="I79" s="15"/>
      <c r="J79" s="5"/>
    </row>
    <row r="80" spans="3:23" x14ac:dyDescent="0.25">
      <c r="C80" s="13"/>
      <c r="D80" s="13"/>
      <c r="E80" s="13"/>
      <c r="F80" s="14"/>
      <c r="G80" s="5"/>
      <c r="I80" s="15"/>
      <c r="J80" s="5"/>
    </row>
    <row r="81" spans="3:10" x14ac:dyDescent="0.25">
      <c r="C81" s="13"/>
      <c r="D81" s="13"/>
      <c r="E81" s="13"/>
      <c r="F81" s="14"/>
      <c r="G81" s="5"/>
      <c r="I81" s="15"/>
      <c r="J81" s="5"/>
    </row>
    <row r="82" spans="3:10" x14ac:dyDescent="0.25">
      <c r="C82" s="13"/>
      <c r="D82" s="13"/>
      <c r="E82" s="13"/>
      <c r="F82" s="14"/>
      <c r="G82" s="5"/>
      <c r="I82" s="15"/>
      <c r="J82" s="5"/>
    </row>
    <row r="83" spans="3:10" x14ac:dyDescent="0.25">
      <c r="C83" s="13"/>
      <c r="D83" s="13"/>
      <c r="E83" s="13"/>
      <c r="F83" s="14"/>
      <c r="G83" s="5"/>
      <c r="I83" s="15"/>
      <c r="J83" s="5"/>
    </row>
    <row r="84" spans="3:10" x14ac:dyDescent="0.25">
      <c r="C84" s="13"/>
      <c r="D84" s="13"/>
      <c r="E84" s="13"/>
      <c r="F84" s="14"/>
      <c r="G84" s="5"/>
      <c r="I84" s="15"/>
      <c r="J84" s="5"/>
    </row>
    <row r="85" spans="3:10" x14ac:dyDescent="0.25">
      <c r="C85" s="13"/>
      <c r="D85" s="13"/>
      <c r="E85" s="13"/>
      <c r="F85" s="14"/>
      <c r="G85" s="5"/>
      <c r="I85" s="15"/>
      <c r="J85" s="5"/>
    </row>
    <row r="86" spans="3:10" x14ac:dyDescent="0.25">
      <c r="C86" s="13"/>
      <c r="D86" s="13"/>
      <c r="E86" s="13"/>
      <c r="F86" s="14"/>
      <c r="G86" s="5"/>
      <c r="I86" s="15"/>
      <c r="J86" s="5"/>
    </row>
    <row r="87" spans="3:10" x14ac:dyDescent="0.25">
      <c r="C87" s="13"/>
      <c r="D87" s="13"/>
      <c r="E87" s="13"/>
      <c r="F87" s="14"/>
      <c r="G87" s="5"/>
      <c r="I87" s="15"/>
      <c r="J87" s="5"/>
    </row>
    <row r="88" spans="3:10" x14ac:dyDescent="0.25">
      <c r="C88" s="13"/>
      <c r="D88" s="13"/>
      <c r="E88" s="13"/>
      <c r="F88" s="14"/>
      <c r="G88" s="5"/>
      <c r="I88" s="15"/>
      <c r="J88" s="5"/>
    </row>
    <row r="89" spans="3:10" x14ac:dyDescent="0.25">
      <c r="C89" s="13"/>
      <c r="D89" s="13"/>
      <c r="E89" s="13"/>
      <c r="F89" s="14"/>
      <c r="G89" s="5"/>
      <c r="I89" s="15"/>
      <c r="J89" s="5"/>
    </row>
    <row r="90" spans="3:10" x14ac:dyDescent="0.25">
      <c r="C90" s="13"/>
      <c r="D90" s="13"/>
      <c r="E90" s="13"/>
      <c r="F90" s="14"/>
      <c r="G90" s="5"/>
      <c r="I90" s="15"/>
      <c r="J90" s="5"/>
    </row>
    <row r="91" spans="3:10" x14ac:dyDescent="0.25">
      <c r="C91" s="13"/>
      <c r="D91" s="13"/>
      <c r="E91" s="13"/>
      <c r="F91" s="14"/>
      <c r="G91" s="5"/>
      <c r="I91" s="15"/>
      <c r="J91" s="5"/>
    </row>
    <row r="92" spans="3:10" x14ac:dyDescent="0.25">
      <c r="C92" s="13"/>
      <c r="D92" s="13"/>
      <c r="E92" s="13"/>
      <c r="F92" s="14"/>
      <c r="G92" s="5"/>
      <c r="I92" s="15"/>
      <c r="J92" s="5"/>
    </row>
    <row r="93" spans="3:10" x14ac:dyDescent="0.25">
      <c r="C93" s="13"/>
      <c r="D93" s="13"/>
      <c r="E93" s="13"/>
      <c r="F93" s="14"/>
      <c r="G93" s="5"/>
      <c r="I93" s="15"/>
      <c r="J93" s="5"/>
    </row>
    <row r="94" spans="3:10" x14ac:dyDescent="0.25">
      <c r="C94" s="13"/>
      <c r="D94" s="13"/>
      <c r="E94" s="13"/>
      <c r="F94" s="14"/>
      <c r="G94" s="5"/>
      <c r="I94" s="15"/>
      <c r="J94" s="5"/>
    </row>
    <row r="95" spans="3:10" x14ac:dyDescent="0.25">
      <c r="C95" s="13"/>
      <c r="D95" s="13"/>
      <c r="E95" s="13"/>
      <c r="F95" s="14"/>
      <c r="G95" s="5"/>
      <c r="I95" s="15"/>
      <c r="J95" s="5"/>
    </row>
    <row r="96" spans="3:10" x14ac:dyDescent="0.25">
      <c r="C96" s="13"/>
      <c r="D96" s="13"/>
      <c r="E96" s="13"/>
      <c r="F96" s="14"/>
      <c r="G96" s="5"/>
      <c r="I96" s="15"/>
      <c r="J96" s="5"/>
    </row>
    <row r="97" spans="3:10" x14ac:dyDescent="0.25">
      <c r="C97" s="13"/>
      <c r="D97" s="13"/>
      <c r="E97" s="13"/>
      <c r="F97" s="14"/>
      <c r="G97" s="5"/>
      <c r="I97" s="15"/>
      <c r="J97" s="5"/>
    </row>
    <row r="98" spans="3:10" x14ac:dyDescent="0.25">
      <c r="C98" s="13"/>
      <c r="D98" s="13"/>
      <c r="E98" s="13"/>
      <c r="F98" s="14"/>
      <c r="G98" s="5"/>
      <c r="I98" s="15"/>
      <c r="J98" s="5"/>
    </row>
    <row r="99" spans="3:10" x14ac:dyDescent="0.25">
      <c r="C99" s="13"/>
      <c r="D99" s="13"/>
      <c r="E99" s="13"/>
      <c r="F99" s="14"/>
      <c r="G99" s="5"/>
      <c r="I99" s="15"/>
      <c r="J99" s="5"/>
    </row>
    <row r="100" spans="3:10" x14ac:dyDescent="0.25">
      <c r="C100" s="13"/>
      <c r="D100" s="13"/>
      <c r="E100" s="13"/>
      <c r="F100" s="14"/>
      <c r="G100" s="5"/>
      <c r="I100" s="15"/>
      <c r="J100" s="5"/>
    </row>
    <row r="101" spans="3:10" x14ac:dyDescent="0.25">
      <c r="C101" s="13"/>
      <c r="D101" s="13"/>
      <c r="E101" s="13"/>
      <c r="F101" s="14"/>
      <c r="G101" s="5"/>
      <c r="I101" s="15"/>
      <c r="J101" s="5"/>
    </row>
    <row r="102" spans="3:10" x14ac:dyDescent="0.25">
      <c r="C102" s="13"/>
      <c r="D102" s="13"/>
      <c r="E102" s="13"/>
      <c r="F102" s="14"/>
      <c r="G102" s="5"/>
      <c r="I102" s="15"/>
      <c r="J102" s="5"/>
    </row>
    <row r="103" spans="3:10" x14ac:dyDescent="0.25">
      <c r="C103" s="13"/>
      <c r="D103" s="13"/>
      <c r="E103" s="13"/>
      <c r="F103" s="13"/>
      <c r="G103" s="5"/>
      <c r="I103" s="15"/>
      <c r="J103" s="5"/>
    </row>
    <row r="119" spans="23:23" x14ac:dyDescent="0.25">
      <c r="W119" s="22"/>
    </row>
    <row r="120" spans="23:23" x14ac:dyDescent="0.25">
      <c r="W120" s="22"/>
    </row>
    <row r="121" spans="23:23" x14ac:dyDescent="0.25">
      <c r="W121" s="22"/>
    </row>
    <row r="122" spans="23:23" x14ac:dyDescent="0.25">
      <c r="W122" s="22"/>
    </row>
    <row r="123" spans="23:23" x14ac:dyDescent="0.25">
      <c r="W123" s="22"/>
    </row>
    <row r="124" spans="23:23" x14ac:dyDescent="0.25">
      <c r="W124" s="22"/>
    </row>
    <row r="175" spans="23:23" x14ac:dyDescent="0.25">
      <c r="W175" s="22"/>
    </row>
    <row r="176" spans="23:23" x14ac:dyDescent="0.25">
      <c r="W176" s="22"/>
    </row>
    <row r="177" spans="23:23" x14ac:dyDescent="0.25">
      <c r="W177" s="22"/>
    </row>
    <row r="178" spans="23:23" x14ac:dyDescent="0.25">
      <c r="W178" s="22"/>
    </row>
    <row r="179" spans="23:23" x14ac:dyDescent="0.25">
      <c r="W179" s="22"/>
    </row>
    <row r="180" spans="23:23" x14ac:dyDescent="0.25">
      <c r="W180" s="22"/>
    </row>
    <row r="231" spans="23:23" x14ac:dyDescent="0.25">
      <c r="W231" s="22"/>
    </row>
    <row r="232" spans="23:23" x14ac:dyDescent="0.25">
      <c r="W232" s="22"/>
    </row>
    <row r="233" spans="23:23" x14ac:dyDescent="0.25">
      <c r="W233" s="22"/>
    </row>
  </sheetData>
  <autoFilter ref="A2:W62"/>
  <mergeCells count="3">
    <mergeCell ref="P1:Q1"/>
    <mergeCell ref="R1:T1"/>
    <mergeCell ref="U1:V1"/>
  </mergeCells>
  <pageMargins left="0.5" right="0.45" top="0.75" bottom="0.75" header="0.3" footer="0.3"/>
  <pageSetup scale="3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Nitrogen Budget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Port, Lauren</dc:creator>
  <cp:lastModifiedBy>Tran, Anh (atran@uidaho.edu)</cp:lastModifiedBy>
  <dcterms:created xsi:type="dcterms:W3CDTF">2015-10-07T21:02:34Z</dcterms:created>
  <dcterms:modified xsi:type="dcterms:W3CDTF">2016-04-19T14:56:18Z</dcterms:modified>
</cp:coreProperties>
</file>